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EDCYE\Desktop\"/>
    </mc:Choice>
  </mc:AlternateContent>
  <xr:revisionPtr revIDLastSave="0" documentId="13_ncr:1_{7A33D1DE-41CF-46F2-ADD7-BA07EBE69F6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eight_cal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59" i="1"/>
  <c r="I54" i="1"/>
  <c r="I58" i="1"/>
  <c r="I50" i="1"/>
  <c r="I49" i="1"/>
  <c r="I45" i="1"/>
  <c r="I41" i="1"/>
  <c r="I40" i="1"/>
  <c r="I36" i="1"/>
  <c r="I17" i="1"/>
  <c r="I13" i="1"/>
  <c r="I57" i="1"/>
  <c r="I56" i="1"/>
  <c r="I55" i="1"/>
  <c r="I48" i="1"/>
  <c r="I47" i="1"/>
  <c r="I46" i="1"/>
  <c r="I39" i="1"/>
  <c r="I38" i="1"/>
  <c r="I37" i="1"/>
  <c r="I31" i="1"/>
  <c r="I30" i="1"/>
  <c r="I25" i="1"/>
  <c r="I24" i="1"/>
  <c r="I23" i="1"/>
  <c r="I22" i="1"/>
  <c r="I16" i="1"/>
  <c r="I15" i="1"/>
  <c r="I14" i="1"/>
</calcChain>
</file>

<file path=xl/sharedStrings.xml><?xml version="1.0" encoding="utf-8"?>
<sst xmlns="http://schemas.openxmlformats.org/spreadsheetml/2006/main" count="54" uniqueCount="24">
  <si>
    <t>Round Bar</t>
  </si>
  <si>
    <t>Stainless</t>
  </si>
  <si>
    <t>Brass</t>
  </si>
  <si>
    <t>Copper</t>
  </si>
  <si>
    <t>Aluminium</t>
  </si>
  <si>
    <t>Hexagonal Bar</t>
  </si>
  <si>
    <t>Octagonal Bar</t>
  </si>
  <si>
    <t>Square &amp; Flat Bar</t>
  </si>
  <si>
    <t>Tube</t>
  </si>
  <si>
    <t>Strip, Sheet, Plate</t>
  </si>
  <si>
    <t>Diameter</t>
  </si>
  <si>
    <t>Kgs/Meter</t>
  </si>
  <si>
    <t>A/F (across flat)</t>
  </si>
  <si>
    <t>W (width)</t>
  </si>
  <si>
    <t>T (thickness)</t>
  </si>
  <si>
    <t>OD (outside Dia)</t>
  </si>
  <si>
    <t>WT (wall thickness)</t>
  </si>
  <si>
    <t>Kgs/Sq Meter</t>
  </si>
  <si>
    <t>An average density factor has been used therefore all weights are approximate only</t>
  </si>
  <si>
    <t>The result will appear on the right.</t>
  </si>
  <si>
    <t xml:space="preserve">         NB: All Dimensions must be in mm (millimetres)</t>
  </si>
  <si>
    <t>Titanium</t>
    <phoneticPr fontId="0" type="noConversion"/>
  </si>
  <si>
    <t>Nickel Alloy</t>
    <phoneticPr fontId="0" type="noConversion"/>
  </si>
  <si>
    <t xml:space="preserve">Enter the measurement for the dimension(s) shown on the pictures to the left, in the blue boxes. 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</si>
</sst>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8" x14ac:knownFonts="1">
    <font>
      <sz val="10"/>
      <name val="Arial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Tahoma"/>
      <family val="2"/>
    </font>
    <font>
      <sz val="24"/>
      <color indexed="9"/>
      <name val="Tahoma"/>
      <family val="2"/>
    </font>
    <font>
      <b/>
      <sz val="10"/>
      <color theme="3" tint="-0.249977111117893"/>
      <name val="Arial Narrow"/>
      <family val="2"/>
    </font>
    <font>
      <b/>
      <sz val="10"/>
      <color theme="5" tint="-0.24997711111789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3" borderId="0" xfId="0" applyFont="1" applyFill="1"/>
    <xf numFmtId="0" fontId="7" fillId="2" borderId="0" xfId="0" applyFont="1" applyFill="1"/>
    <xf numFmtId="0" fontId="1" fillId="2" borderId="0" xfId="0" applyFont="1" applyFill="1"/>
    <xf numFmtId="0" fontId="2" fillId="0" borderId="0" xfId="0" applyFont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76" fontId="3" fillId="2" borderId="0" xfId="0" applyNumberFormat="1" applyFont="1" applyFill="1" applyAlignment="1">
      <alignment horizontal="left"/>
    </xf>
    <xf numFmtId="176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Protection="1"/>
    <xf numFmtId="0" fontId="3" fillId="2" borderId="0" xfId="0" applyFont="1" applyFill="1" applyAlignment="1" applyProtection="1">
      <alignment horizontal="center"/>
    </xf>
  </cellXfs>
  <cellStyles count="1">
    <cellStyle name="常规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157162</xdr:rowOff>
    </xdr:from>
    <xdr:to>
      <xdr:col>5</xdr:col>
      <xdr:colOff>9525</xdr:colOff>
      <xdr:row>18</xdr:row>
      <xdr:rowOff>14287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005013" y="2152650"/>
          <a:ext cx="1052512" cy="990600"/>
        </a:xfrm>
        <a:prstGeom prst="rect">
          <a:avLst/>
        </a:prstGeom>
        <a:noFill/>
        <a:ln>
          <a:solidFill>
            <a:schemeClr val="tx2">
              <a:lumMod val="60000"/>
              <a:lumOff val="40000"/>
            </a:schemeClr>
          </a:solidFill>
          <a:headEnd type="none" w="med" len="med"/>
          <a:tailEnd type="none" w="med" len="med"/>
        </a:ln>
        <a:scene3d>
          <a:camera prst="orthographicFront"/>
          <a:lightRig rig="threePt" dir="t"/>
        </a:scene3d>
        <a:sp3d prstMaterial="metal">
          <a:bevelT/>
          <a:bevelB w="139700" prst="cross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n-AU" sz="1100"/>
        </a:p>
      </xdr:txBody>
    </xdr:sp>
    <xdr:clientData/>
  </xdr:twoCellAnchor>
  <xdr:twoCellAnchor editAs="oneCell">
    <xdr:from>
      <xdr:col>0</xdr:col>
      <xdr:colOff>123825</xdr:colOff>
      <xdr:row>36</xdr:row>
      <xdr:rowOff>0</xdr:rowOff>
    </xdr:from>
    <xdr:to>
      <xdr:col>1</xdr:col>
      <xdr:colOff>19050</xdr:colOff>
      <xdr:row>38</xdr:row>
      <xdr:rowOff>19050</xdr:rowOff>
    </xdr:to>
    <xdr:pic>
      <xdr:nvPicPr>
        <xdr:cNvPr id="1027" name="Picture 3" descr="flat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5857875"/>
          <a:ext cx="723900" cy="3429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171450</xdr:colOff>
      <xdr:row>28</xdr:row>
      <xdr:rowOff>38100</xdr:rowOff>
    </xdr:from>
    <xdr:to>
      <xdr:col>0</xdr:col>
      <xdr:colOff>733425</xdr:colOff>
      <xdr:row>31</xdr:row>
      <xdr:rowOff>95250</xdr:rowOff>
    </xdr:to>
    <xdr:pic>
      <xdr:nvPicPr>
        <xdr:cNvPr id="1028" name="Picture 4" descr="oct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4600575"/>
          <a:ext cx="561975" cy="5429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21</xdr:row>
      <xdr:rowOff>9525</xdr:rowOff>
    </xdr:from>
    <xdr:to>
      <xdr:col>0</xdr:col>
      <xdr:colOff>723900</xdr:colOff>
      <xdr:row>24</xdr:row>
      <xdr:rowOff>95250</xdr:rowOff>
    </xdr:to>
    <xdr:pic>
      <xdr:nvPicPr>
        <xdr:cNvPr id="1029" name="Picture 5" descr="hex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00" y="3438525"/>
          <a:ext cx="609600" cy="571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123825</xdr:colOff>
      <xdr:row>11</xdr:row>
      <xdr:rowOff>85725</xdr:rowOff>
    </xdr:from>
    <xdr:to>
      <xdr:col>0</xdr:col>
      <xdr:colOff>800100</xdr:colOff>
      <xdr:row>15</xdr:row>
      <xdr:rowOff>114300</xdr:rowOff>
    </xdr:to>
    <xdr:pic>
      <xdr:nvPicPr>
        <xdr:cNvPr id="1030" name="Picture 6" descr="rod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2057400"/>
          <a:ext cx="676275" cy="6762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161925</xdr:colOff>
      <xdr:row>44</xdr:row>
      <xdr:rowOff>28575</xdr:rowOff>
    </xdr:from>
    <xdr:to>
      <xdr:col>2</xdr:col>
      <xdr:colOff>47625</xdr:colOff>
      <xdr:row>47</xdr:row>
      <xdr:rowOff>85725</xdr:rowOff>
    </xdr:to>
    <xdr:pic>
      <xdr:nvPicPr>
        <xdr:cNvPr id="1031" name="Picture 7" descr="tube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1925" y="7019925"/>
          <a:ext cx="876300" cy="5429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53</xdr:row>
      <xdr:rowOff>57150</xdr:rowOff>
    </xdr:from>
    <xdr:to>
      <xdr:col>2</xdr:col>
      <xdr:colOff>66675</xdr:colOff>
      <xdr:row>56</xdr:row>
      <xdr:rowOff>57150</xdr:rowOff>
    </xdr:to>
    <xdr:pic>
      <xdr:nvPicPr>
        <xdr:cNvPr id="1032" name="Picture 8" descr="plate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6675" y="8343900"/>
          <a:ext cx="990600" cy="485775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20</xdr:row>
      <xdr:rowOff>152400</xdr:rowOff>
    </xdr:from>
    <xdr:to>
      <xdr:col>5</xdr:col>
      <xdr:colOff>19050</xdr:colOff>
      <xdr:row>25</xdr:row>
      <xdr:rowOff>33338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2005013" y="3605213"/>
          <a:ext cx="1062037" cy="690563"/>
        </a:xfrm>
        <a:prstGeom prst="rect">
          <a:avLst/>
        </a:prstGeom>
        <a:noFill/>
        <a:ln>
          <a:solidFill>
            <a:schemeClr val="tx2">
              <a:lumMod val="60000"/>
              <a:lumOff val="40000"/>
            </a:schemeClr>
          </a:solidFill>
          <a:headEnd type="none" w="med" len="med"/>
          <a:tailEnd type="none" w="med" len="med"/>
        </a:ln>
        <a:scene3d>
          <a:camera prst="orthographicFront"/>
          <a:lightRig rig="threePt" dir="t"/>
        </a:scene3d>
        <a:sp3d prstMaterial="metal">
          <a:bevelT/>
          <a:bevelB w="139700" prst="cross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n-AU" sz="1100"/>
        </a:p>
      </xdr:txBody>
    </xdr:sp>
    <xdr:clientData/>
  </xdr:twoCellAnchor>
  <xdr:twoCellAnchor>
    <xdr:from>
      <xdr:col>4</xdr:col>
      <xdr:colOff>0</xdr:colOff>
      <xdr:row>29</xdr:row>
      <xdr:rowOff>19050</xdr:rowOff>
    </xdr:from>
    <xdr:to>
      <xdr:col>5</xdr:col>
      <xdr:colOff>19050</xdr:colOff>
      <xdr:row>31</xdr:row>
      <xdr:rowOff>28575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1876425" y="5191125"/>
          <a:ext cx="990600" cy="333375"/>
        </a:xfrm>
        <a:prstGeom prst="rect">
          <a:avLst/>
        </a:prstGeom>
        <a:noFill/>
        <a:ln>
          <a:solidFill>
            <a:schemeClr val="tx2">
              <a:lumMod val="60000"/>
              <a:lumOff val="40000"/>
            </a:schemeClr>
          </a:solidFill>
          <a:headEnd type="none" w="med" len="med"/>
          <a:tailEnd type="none" w="med" len="med"/>
        </a:ln>
        <a:scene3d>
          <a:camera prst="orthographicFront"/>
          <a:lightRig rig="threePt" dir="t"/>
        </a:scene3d>
        <a:sp3d prstMaterial="metal">
          <a:bevelT/>
          <a:bevelB w="139700" prst="cross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n-AU" sz="1100"/>
        </a:p>
      </xdr:txBody>
    </xdr:sp>
    <xdr:clientData/>
  </xdr:twoCellAnchor>
  <xdr:twoCellAnchor>
    <xdr:from>
      <xdr:col>3</xdr:col>
      <xdr:colOff>757238</xdr:colOff>
      <xdr:row>35</xdr:row>
      <xdr:rowOff>9525</xdr:rowOff>
    </xdr:from>
    <xdr:to>
      <xdr:col>5</xdr:col>
      <xdr:colOff>9525</xdr:colOff>
      <xdr:row>41</xdr:row>
      <xdr:rowOff>28575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1985963" y="5891213"/>
          <a:ext cx="1071562" cy="990600"/>
        </a:xfrm>
        <a:prstGeom prst="rect">
          <a:avLst/>
        </a:prstGeom>
        <a:noFill/>
        <a:ln>
          <a:solidFill>
            <a:schemeClr val="tx2">
              <a:lumMod val="60000"/>
              <a:lumOff val="40000"/>
            </a:schemeClr>
          </a:solidFill>
          <a:headEnd type="none" w="med" len="med"/>
          <a:tailEnd type="none" w="med" len="med"/>
        </a:ln>
        <a:scene3d>
          <a:camera prst="orthographicFront"/>
          <a:lightRig rig="threePt" dir="t"/>
        </a:scene3d>
        <a:sp3d prstMaterial="metal">
          <a:bevelT/>
          <a:bevelB w="139700" prst="cross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n-AU" sz="1100"/>
        </a:p>
      </xdr:txBody>
    </xdr:sp>
    <xdr:clientData/>
  </xdr:twoCellAnchor>
  <xdr:twoCellAnchor>
    <xdr:from>
      <xdr:col>6</xdr:col>
      <xdr:colOff>0</xdr:colOff>
      <xdr:row>35</xdr:row>
      <xdr:rowOff>9526</xdr:rowOff>
    </xdr:from>
    <xdr:to>
      <xdr:col>7</xdr:col>
      <xdr:colOff>19050</xdr:colOff>
      <xdr:row>41</xdr:row>
      <xdr:rowOff>28576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3200400" y="5891214"/>
          <a:ext cx="1162050" cy="990600"/>
        </a:xfrm>
        <a:prstGeom prst="rect">
          <a:avLst/>
        </a:prstGeom>
        <a:noFill/>
        <a:ln>
          <a:solidFill>
            <a:schemeClr val="tx2">
              <a:lumMod val="60000"/>
              <a:lumOff val="40000"/>
            </a:schemeClr>
          </a:solidFill>
          <a:headEnd type="none" w="med" len="med"/>
          <a:tailEnd type="none" w="med" len="med"/>
        </a:ln>
        <a:scene3d>
          <a:camera prst="orthographicFront"/>
          <a:lightRig rig="threePt" dir="t"/>
        </a:scene3d>
        <a:sp3d prstMaterial="metal">
          <a:bevelT/>
          <a:bevelB w="139700" prst="cross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n-AU" sz="1100"/>
        </a:p>
      </xdr:txBody>
    </xdr:sp>
    <xdr:clientData/>
  </xdr:twoCellAnchor>
  <xdr:twoCellAnchor>
    <xdr:from>
      <xdr:col>4</xdr:col>
      <xdr:colOff>9525</xdr:colOff>
      <xdr:row>53</xdr:row>
      <xdr:rowOff>19049</xdr:rowOff>
    </xdr:from>
    <xdr:to>
      <xdr:col>5</xdr:col>
      <xdr:colOff>28575</xdr:colOff>
      <xdr:row>58</xdr:row>
      <xdr:rowOff>152399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2014538" y="8815387"/>
          <a:ext cx="1062037" cy="942975"/>
        </a:xfrm>
        <a:prstGeom prst="rect">
          <a:avLst/>
        </a:prstGeom>
        <a:noFill/>
        <a:ln>
          <a:solidFill>
            <a:schemeClr val="tx2">
              <a:lumMod val="60000"/>
              <a:lumOff val="40000"/>
            </a:schemeClr>
          </a:solidFill>
          <a:headEnd type="none" w="med" len="med"/>
          <a:tailEnd type="none" w="med" len="med"/>
        </a:ln>
        <a:scene3d>
          <a:camera prst="orthographicFront"/>
          <a:lightRig rig="threePt" dir="t"/>
        </a:scene3d>
        <a:sp3d prstMaterial="metal">
          <a:bevelT/>
          <a:bevelB w="139700" prst="cross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n-AU" sz="1100"/>
        </a:p>
      </xdr:txBody>
    </xdr:sp>
    <xdr:clientData/>
  </xdr:twoCellAnchor>
  <xdr:twoCellAnchor editAs="oneCell">
    <xdr:from>
      <xdr:col>2</xdr:col>
      <xdr:colOff>152400</xdr:colOff>
      <xdr:row>0</xdr:row>
      <xdr:rowOff>152401</xdr:rowOff>
    </xdr:from>
    <xdr:to>
      <xdr:col>8</xdr:col>
      <xdr:colOff>366712</xdr:colOff>
      <xdr:row>0</xdr:row>
      <xdr:rowOff>765581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B758B72-272A-2A37-5A38-186F1C85E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09675" y="152401"/>
          <a:ext cx="3848100" cy="613180"/>
        </a:xfrm>
        <a:prstGeom prst="rect">
          <a:avLst/>
        </a:prstGeom>
      </xdr:spPr>
    </xdr:pic>
    <xdr:clientData/>
  </xdr:twoCellAnchor>
  <xdr:twoCellAnchor>
    <xdr:from>
      <xdr:col>3</xdr:col>
      <xdr:colOff>766763</xdr:colOff>
      <xdr:row>44</xdr:row>
      <xdr:rowOff>19050</xdr:rowOff>
    </xdr:from>
    <xdr:to>
      <xdr:col>5</xdr:col>
      <xdr:colOff>19050</xdr:colOff>
      <xdr:row>50</xdr:row>
      <xdr:rowOff>38100</xdr:rowOff>
    </xdr:to>
    <xdr:sp macro="" textlink="">
      <xdr:nvSpPr>
        <xdr:cNvPr id="3" name="Rectangle 11">
          <a:extLst>
            <a:ext uri="{FF2B5EF4-FFF2-40B4-BE49-F238E27FC236}">
              <a16:creationId xmlns:a16="http://schemas.microsoft.com/office/drawing/2014/main" id="{C6B75403-6E4B-4782-856E-07DD052935F3}"/>
            </a:ext>
          </a:extLst>
        </xdr:cNvPr>
        <xdr:cNvSpPr/>
      </xdr:nvSpPr>
      <xdr:spPr bwMode="auto">
        <a:xfrm>
          <a:off x="1995488" y="7358063"/>
          <a:ext cx="1071562" cy="990600"/>
        </a:xfrm>
        <a:prstGeom prst="rect">
          <a:avLst/>
        </a:prstGeom>
        <a:noFill/>
        <a:ln>
          <a:solidFill>
            <a:schemeClr val="tx2">
              <a:lumMod val="60000"/>
              <a:lumOff val="40000"/>
            </a:schemeClr>
          </a:solidFill>
          <a:headEnd type="none" w="med" len="med"/>
          <a:tailEnd type="none" w="med" len="med"/>
        </a:ln>
        <a:scene3d>
          <a:camera prst="orthographicFront"/>
          <a:lightRig rig="threePt" dir="t"/>
        </a:scene3d>
        <a:sp3d prstMaterial="metal">
          <a:bevelT/>
          <a:bevelB w="139700" prst="cross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n-AU" sz="1100"/>
        </a:p>
      </xdr:txBody>
    </xdr:sp>
    <xdr:clientData/>
  </xdr:twoCellAnchor>
  <xdr:twoCellAnchor>
    <xdr:from>
      <xdr:col>6</xdr:col>
      <xdr:colOff>9525</xdr:colOff>
      <xdr:row>44</xdr:row>
      <xdr:rowOff>9526</xdr:rowOff>
    </xdr:from>
    <xdr:to>
      <xdr:col>7</xdr:col>
      <xdr:colOff>28575</xdr:colOff>
      <xdr:row>50</xdr:row>
      <xdr:rowOff>28576</xdr:rowOff>
    </xdr:to>
    <xdr:sp macro="" textlink="">
      <xdr:nvSpPr>
        <xdr:cNvPr id="4" name="Rectangle 12">
          <a:extLst>
            <a:ext uri="{FF2B5EF4-FFF2-40B4-BE49-F238E27FC236}">
              <a16:creationId xmlns:a16="http://schemas.microsoft.com/office/drawing/2014/main" id="{7A30F07F-3DAC-49CA-A144-57DB8169AB8D}"/>
            </a:ext>
          </a:extLst>
        </xdr:cNvPr>
        <xdr:cNvSpPr/>
      </xdr:nvSpPr>
      <xdr:spPr bwMode="auto">
        <a:xfrm>
          <a:off x="3209925" y="7348539"/>
          <a:ext cx="1162050" cy="990600"/>
        </a:xfrm>
        <a:prstGeom prst="rect">
          <a:avLst/>
        </a:prstGeom>
        <a:noFill/>
        <a:ln>
          <a:solidFill>
            <a:schemeClr val="tx2">
              <a:lumMod val="60000"/>
              <a:lumOff val="40000"/>
            </a:schemeClr>
          </a:solidFill>
          <a:headEnd type="none" w="med" len="med"/>
          <a:tailEnd type="none" w="med" len="med"/>
        </a:ln>
        <a:scene3d>
          <a:camera prst="orthographicFront"/>
          <a:lightRig rig="threePt" dir="t"/>
        </a:scene3d>
        <a:sp3d prstMaterial="metal">
          <a:bevelT/>
          <a:bevelB w="139700" prst="cross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60"/>
  <sheetViews>
    <sheetView showGridLines="0" showRowColHeaders="0" tabSelected="1" workbookViewId="0">
      <selection activeCell="E13" sqref="E13"/>
    </sheetView>
  </sheetViews>
  <sheetFormatPr defaultColWidth="0" defaultRowHeight="12.75" zeroHeight="1" x14ac:dyDescent="0.35"/>
  <cols>
    <col min="1" max="1" width="12.3984375" style="2" customWidth="1"/>
    <col min="2" max="3" width="2.3984375" style="2" customWidth="1"/>
    <col min="4" max="4" width="10.86328125" style="2" customWidth="1"/>
    <col min="5" max="5" width="14.59765625" style="2" customWidth="1"/>
    <col min="6" max="6" width="2.1328125" style="2" customWidth="1"/>
    <col min="7" max="7" width="16" style="2" customWidth="1"/>
    <col min="8" max="8" width="4.86328125" style="2" customWidth="1"/>
    <col min="9" max="9" width="9.1328125" style="2" customWidth="1"/>
    <col min="10" max="10" width="6.265625" style="2" customWidth="1"/>
    <col min="11" max="11" width="8.86328125" style="2" customWidth="1"/>
    <col min="12" max="256" width="9.1328125" style="2" hidden="1" customWidth="1"/>
    <col min="257" max="16384" width="0" style="2" hidden="1"/>
  </cols>
  <sheetData>
    <row r="1" spans="1:11" ht="67.5" customHeight="1" x14ac:dyDescent="0.7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8.2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2.75" hidden="1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7.5" hidden="1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idden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7.649999999999999" x14ac:dyDescent="0.5">
      <c r="A6" s="1"/>
      <c r="B6" s="5" t="s">
        <v>20</v>
      </c>
      <c r="C6" s="1"/>
      <c r="D6" s="1"/>
      <c r="E6" s="1"/>
      <c r="F6" s="1"/>
      <c r="G6" s="1"/>
      <c r="H6" s="1"/>
      <c r="I6" s="1"/>
      <c r="J6" s="1"/>
      <c r="K6" s="1"/>
    </row>
    <row r="7" spans="1:11" x14ac:dyDescent="0.35">
      <c r="A7" s="1"/>
      <c r="B7" s="1"/>
      <c r="C7" s="1" t="s">
        <v>18</v>
      </c>
      <c r="D7" s="1"/>
      <c r="E7" s="1"/>
      <c r="F7" s="1"/>
      <c r="G7" s="1"/>
      <c r="H7" s="1"/>
      <c r="I7" s="1"/>
      <c r="J7" s="1"/>
      <c r="K7" s="1"/>
    </row>
    <row r="8" spans="1:11" x14ac:dyDescent="0.35">
      <c r="A8" s="1"/>
      <c r="B8" s="1" t="s">
        <v>23</v>
      </c>
      <c r="C8" s="1"/>
      <c r="D8" s="1"/>
      <c r="E8" s="1"/>
      <c r="F8" s="1"/>
      <c r="G8" s="1"/>
      <c r="H8" s="1"/>
      <c r="I8" s="1"/>
      <c r="J8" s="1"/>
      <c r="K8" s="1"/>
    </row>
    <row r="9" spans="1:11" x14ac:dyDescent="0.35">
      <c r="A9" s="1"/>
      <c r="B9" s="1"/>
      <c r="C9" s="1"/>
      <c r="D9" s="1"/>
      <c r="E9" s="1" t="s">
        <v>19</v>
      </c>
      <c r="F9" s="1"/>
      <c r="G9" s="1"/>
      <c r="H9" s="1"/>
      <c r="I9" s="1"/>
      <c r="J9" s="1"/>
      <c r="K9" s="1"/>
    </row>
    <row r="10" spans="1:1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35">
      <c r="A11" s="1"/>
      <c r="B11" s="4" t="s">
        <v>0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A12" s="1"/>
      <c r="B12" s="1"/>
      <c r="C12" s="1"/>
      <c r="D12" s="1"/>
      <c r="E12" s="10" t="s">
        <v>10</v>
      </c>
      <c r="F12" s="1"/>
      <c r="G12" s="1"/>
      <c r="H12" s="1"/>
      <c r="I12" s="11" t="s">
        <v>11</v>
      </c>
      <c r="J12" s="1"/>
      <c r="K12" s="1"/>
    </row>
    <row r="13" spans="1:11" x14ac:dyDescent="0.35">
      <c r="A13" s="1"/>
      <c r="B13" s="1"/>
      <c r="C13" s="1"/>
      <c r="D13" s="1" t="s">
        <v>1</v>
      </c>
      <c r="E13" s="6"/>
      <c r="F13" s="1"/>
      <c r="G13" s="1"/>
      <c r="H13" s="1"/>
      <c r="I13" s="12">
        <f>(E13*E13)*0.00623</f>
        <v>0</v>
      </c>
      <c r="J13" s="1"/>
      <c r="K13" s="1"/>
    </row>
    <row r="14" spans="1:11" x14ac:dyDescent="0.35">
      <c r="A14" s="1"/>
      <c r="B14" s="1"/>
      <c r="C14" s="1"/>
      <c r="D14" s="1" t="s">
        <v>2</v>
      </c>
      <c r="E14" s="6"/>
      <c r="F14" s="1"/>
      <c r="G14" s="1"/>
      <c r="H14" s="1"/>
      <c r="I14" s="12">
        <f>(E14*E14)*0.00665</f>
        <v>0</v>
      </c>
      <c r="J14" s="1"/>
      <c r="K14" s="1"/>
    </row>
    <row r="15" spans="1:11" x14ac:dyDescent="0.35">
      <c r="A15" s="1"/>
      <c r="B15" s="1"/>
      <c r="C15" s="1"/>
      <c r="D15" s="1" t="s">
        <v>3</v>
      </c>
      <c r="E15" s="6"/>
      <c r="F15" s="1"/>
      <c r="G15" s="1"/>
      <c r="H15" s="1"/>
      <c r="I15" s="12">
        <f>(E15*E15)*0.00702</f>
        <v>0</v>
      </c>
      <c r="J15" s="1"/>
      <c r="K15" s="1"/>
    </row>
    <row r="16" spans="1:11" x14ac:dyDescent="0.35">
      <c r="A16" s="1"/>
      <c r="B16" s="1"/>
      <c r="C16" s="1"/>
      <c r="D16" s="1" t="s">
        <v>4</v>
      </c>
      <c r="E16" s="6"/>
      <c r="F16" s="1"/>
      <c r="G16" s="1"/>
      <c r="H16" s="1"/>
      <c r="I16" s="12">
        <f>(E16*E16)*0.00219</f>
        <v>0</v>
      </c>
      <c r="J16" s="1"/>
      <c r="K16" s="1"/>
    </row>
    <row r="17" spans="1:11" x14ac:dyDescent="0.35">
      <c r="A17" s="1"/>
      <c r="B17" s="1"/>
      <c r="C17" s="1"/>
      <c r="D17" s="1" t="s">
        <v>21</v>
      </c>
      <c r="E17" s="7"/>
      <c r="F17" s="1"/>
      <c r="G17" s="1"/>
      <c r="H17" s="1"/>
      <c r="I17" s="12">
        <f>(E17*E17)*0.00354</f>
        <v>0</v>
      </c>
      <c r="J17" s="1"/>
      <c r="K17" s="1"/>
    </row>
    <row r="18" spans="1:11" x14ac:dyDescent="0.35">
      <c r="A18" s="1"/>
      <c r="B18" s="1"/>
      <c r="C18" s="1"/>
      <c r="D18" s="1" t="s">
        <v>22</v>
      </c>
      <c r="E18" s="7"/>
      <c r="F18" s="1"/>
      <c r="G18" s="1"/>
      <c r="H18" s="1"/>
      <c r="I18" s="12">
        <f>(E18*E18)*0.00628</f>
        <v>0</v>
      </c>
      <c r="J18" s="1"/>
      <c r="K18" s="1"/>
    </row>
    <row r="19" spans="1:11" x14ac:dyDescent="0.35">
      <c r="A19" s="1"/>
      <c r="B19" s="1"/>
      <c r="C19" s="1"/>
      <c r="D19" s="1"/>
      <c r="E19" s="1"/>
      <c r="F19" s="1"/>
      <c r="G19" s="1"/>
      <c r="H19" s="1"/>
      <c r="I19" s="12"/>
      <c r="J19" s="1"/>
      <c r="K19" s="1"/>
    </row>
    <row r="20" spans="1:11" x14ac:dyDescent="0.35">
      <c r="A20" s="1"/>
      <c r="B20" s="4" t="s">
        <v>5</v>
      </c>
      <c r="C20" s="1"/>
      <c r="D20" s="1"/>
      <c r="E20" s="1"/>
      <c r="F20" s="1"/>
      <c r="G20" s="1"/>
      <c r="H20" s="1"/>
      <c r="I20" s="12"/>
      <c r="J20" s="1"/>
      <c r="K20" s="1"/>
    </row>
    <row r="21" spans="1:11" x14ac:dyDescent="0.35">
      <c r="A21" s="1"/>
      <c r="B21" s="1"/>
      <c r="C21" s="1"/>
      <c r="D21" s="1"/>
      <c r="E21" s="10" t="s">
        <v>12</v>
      </c>
      <c r="F21" s="1"/>
      <c r="G21" s="1"/>
      <c r="H21" s="1"/>
      <c r="I21" s="11" t="s">
        <v>11</v>
      </c>
      <c r="J21" s="1"/>
      <c r="K21" s="1"/>
    </row>
    <row r="22" spans="1:11" x14ac:dyDescent="0.35">
      <c r="A22" s="1"/>
      <c r="B22" s="1"/>
      <c r="C22" s="1"/>
      <c r="D22" s="1" t="s">
        <v>1</v>
      </c>
      <c r="E22" s="6"/>
      <c r="F22" s="1"/>
      <c r="G22" s="1"/>
      <c r="H22" s="1"/>
      <c r="I22" s="12">
        <f>(E22*E22)*0.00678</f>
        <v>0</v>
      </c>
      <c r="J22" s="1"/>
      <c r="K22" s="1"/>
    </row>
    <row r="23" spans="1:11" x14ac:dyDescent="0.35">
      <c r="A23" s="1"/>
      <c r="B23" s="1"/>
      <c r="C23" s="1"/>
      <c r="D23" s="1" t="s">
        <v>2</v>
      </c>
      <c r="E23" s="6"/>
      <c r="F23" s="1"/>
      <c r="G23" s="1"/>
      <c r="H23" s="1"/>
      <c r="I23" s="12">
        <f>(E23*E23)*0.00734</f>
        <v>0</v>
      </c>
      <c r="J23" s="1"/>
      <c r="K23" s="1"/>
    </row>
    <row r="24" spans="1:11" x14ac:dyDescent="0.35">
      <c r="A24" s="1"/>
      <c r="B24" s="1"/>
      <c r="C24" s="1"/>
      <c r="D24" s="1" t="s">
        <v>3</v>
      </c>
      <c r="E24" s="6"/>
      <c r="F24" s="1"/>
      <c r="G24" s="1"/>
      <c r="H24" s="1"/>
      <c r="I24" s="12">
        <f>(E24*E24)*0.00774</f>
        <v>0</v>
      </c>
      <c r="J24" s="1"/>
      <c r="K24" s="1"/>
    </row>
    <row r="25" spans="1:11" x14ac:dyDescent="0.35">
      <c r="A25" s="1"/>
      <c r="B25" s="1"/>
      <c r="C25" s="1"/>
      <c r="D25" s="1" t="s">
        <v>4</v>
      </c>
      <c r="E25" s="6"/>
      <c r="F25" s="1"/>
      <c r="G25" s="1"/>
      <c r="H25" s="1"/>
      <c r="I25" s="12">
        <f>(E25*E25)*0.00235</f>
        <v>0</v>
      </c>
      <c r="J25" s="1"/>
      <c r="K25" s="1"/>
    </row>
    <row r="26" spans="1:11" x14ac:dyDescent="0.35">
      <c r="A26" s="1"/>
      <c r="B26" s="1"/>
      <c r="C26" s="1"/>
      <c r="D26" s="1"/>
      <c r="E26" s="1"/>
      <c r="F26" s="1"/>
      <c r="G26" s="1"/>
      <c r="H26" s="1"/>
      <c r="I26" s="12"/>
      <c r="J26" s="1"/>
      <c r="K26" s="1"/>
    </row>
    <row r="27" spans="1:11" x14ac:dyDescent="0.35">
      <c r="A27" s="1"/>
      <c r="B27" s="1"/>
      <c r="C27" s="1"/>
      <c r="D27" s="1"/>
      <c r="E27" s="1"/>
      <c r="F27" s="1"/>
      <c r="G27" s="1"/>
      <c r="H27" s="1"/>
      <c r="I27" s="12"/>
      <c r="J27" s="1"/>
      <c r="K27" s="1"/>
    </row>
    <row r="28" spans="1:11" x14ac:dyDescent="0.35">
      <c r="A28" s="1"/>
      <c r="B28" s="4" t="s">
        <v>6</v>
      </c>
      <c r="C28" s="1"/>
      <c r="D28" s="1"/>
      <c r="E28" s="1"/>
      <c r="F28" s="1"/>
      <c r="G28" s="1"/>
      <c r="H28" s="1"/>
      <c r="I28" s="12"/>
      <c r="J28" s="1"/>
      <c r="K28" s="1"/>
    </row>
    <row r="29" spans="1:11" x14ac:dyDescent="0.35">
      <c r="A29" s="1"/>
      <c r="B29" s="1"/>
      <c r="C29" s="1"/>
      <c r="D29" s="1"/>
      <c r="E29" s="10" t="s">
        <v>12</v>
      </c>
      <c r="F29" s="1"/>
      <c r="G29" s="1"/>
      <c r="H29" s="1"/>
      <c r="I29" s="11" t="s">
        <v>11</v>
      </c>
      <c r="J29" s="1"/>
      <c r="K29" s="1"/>
    </row>
    <row r="30" spans="1:11" x14ac:dyDescent="0.35">
      <c r="A30" s="1"/>
      <c r="B30" s="1"/>
      <c r="C30" s="1"/>
      <c r="D30" s="1" t="s">
        <v>2</v>
      </c>
      <c r="E30" s="6"/>
      <c r="F30" s="14"/>
      <c r="G30" s="1"/>
      <c r="H30" s="1"/>
      <c r="I30" s="12">
        <f>(E30*E30)*0.00702</f>
        <v>0</v>
      </c>
      <c r="J30" s="1"/>
      <c r="K30" s="1"/>
    </row>
    <row r="31" spans="1:11" x14ac:dyDescent="0.35">
      <c r="A31" s="1"/>
      <c r="B31" s="1"/>
      <c r="C31" s="1"/>
      <c r="D31" s="1" t="s">
        <v>3</v>
      </c>
      <c r="E31" s="6"/>
      <c r="F31" s="14"/>
      <c r="G31" s="1"/>
      <c r="H31" s="1"/>
      <c r="I31" s="12">
        <f>(E31*E31)*0.00741</f>
        <v>0</v>
      </c>
      <c r="J31" s="1"/>
      <c r="K31" s="1"/>
    </row>
    <row r="32" spans="1:11" x14ac:dyDescent="0.35">
      <c r="A32" s="1"/>
      <c r="B32" s="1"/>
      <c r="C32" s="1"/>
      <c r="D32" s="1"/>
      <c r="E32" s="1"/>
      <c r="F32" s="14"/>
      <c r="G32" s="1"/>
      <c r="H32" s="1"/>
      <c r="I32" s="12"/>
      <c r="J32" s="1"/>
      <c r="K32" s="1"/>
    </row>
    <row r="33" spans="1:11" x14ac:dyDescent="0.35">
      <c r="A33" s="1"/>
      <c r="B33" s="1"/>
      <c r="C33" s="1"/>
      <c r="D33" s="1"/>
      <c r="E33" s="1"/>
      <c r="F33" s="14"/>
      <c r="G33" s="1"/>
      <c r="H33" s="1"/>
      <c r="I33" s="12"/>
      <c r="J33" s="1"/>
      <c r="K33" s="1"/>
    </row>
    <row r="34" spans="1:11" x14ac:dyDescent="0.35">
      <c r="A34" s="1"/>
      <c r="B34" s="4" t="s">
        <v>7</v>
      </c>
      <c r="C34" s="1"/>
      <c r="D34" s="1"/>
      <c r="E34" s="1"/>
      <c r="F34" s="14"/>
      <c r="G34" s="1"/>
      <c r="H34" s="1"/>
      <c r="I34" s="12"/>
      <c r="J34" s="1"/>
      <c r="K34" s="1"/>
    </row>
    <row r="35" spans="1:11" x14ac:dyDescent="0.35">
      <c r="A35" s="1"/>
      <c r="B35" s="1"/>
      <c r="C35" s="1"/>
      <c r="D35" s="1"/>
      <c r="E35" s="10" t="s">
        <v>13</v>
      </c>
      <c r="F35" s="15"/>
      <c r="G35" s="10" t="s">
        <v>14</v>
      </c>
      <c r="H35" s="1"/>
      <c r="I35" s="11" t="s">
        <v>11</v>
      </c>
      <c r="J35" s="1"/>
      <c r="K35" s="1"/>
    </row>
    <row r="36" spans="1:11" x14ac:dyDescent="0.35">
      <c r="A36" s="1"/>
      <c r="B36" s="1"/>
      <c r="C36" s="1"/>
      <c r="D36" s="1" t="s">
        <v>1</v>
      </c>
      <c r="E36" s="6"/>
      <c r="F36" s="14"/>
      <c r="G36" s="6"/>
      <c r="H36" s="1"/>
      <c r="I36" s="12">
        <f>E36*G36*0.00793</f>
        <v>0</v>
      </c>
      <c r="J36" s="1"/>
      <c r="K36" s="1"/>
    </row>
    <row r="37" spans="1:11" x14ac:dyDescent="0.35">
      <c r="A37" s="1"/>
      <c r="B37" s="1"/>
      <c r="C37" s="1"/>
      <c r="D37" s="1" t="s">
        <v>2</v>
      </c>
      <c r="E37" s="6"/>
      <c r="F37" s="14"/>
      <c r="G37" s="6"/>
      <c r="H37" s="1"/>
      <c r="I37" s="12">
        <f>E37*G37*0.00847</f>
        <v>0</v>
      </c>
      <c r="J37" s="1"/>
      <c r="K37" s="1"/>
    </row>
    <row r="38" spans="1:11" x14ac:dyDescent="0.35">
      <c r="A38" s="1"/>
      <c r="B38" s="1"/>
      <c r="C38" s="1"/>
      <c r="D38" s="1" t="s">
        <v>3</v>
      </c>
      <c r="E38" s="6"/>
      <c r="F38" s="14"/>
      <c r="G38" s="6"/>
      <c r="H38" s="1"/>
      <c r="I38" s="12">
        <f>E38*G38*0.00894</f>
        <v>0</v>
      </c>
      <c r="J38" s="1"/>
      <c r="K38" s="1"/>
    </row>
    <row r="39" spans="1:11" x14ac:dyDescent="0.35">
      <c r="A39" s="1"/>
      <c r="B39" s="1"/>
      <c r="C39" s="1"/>
      <c r="D39" s="1" t="s">
        <v>4</v>
      </c>
      <c r="E39" s="6"/>
      <c r="F39" s="14"/>
      <c r="G39" s="6"/>
      <c r="H39" s="1"/>
      <c r="I39" s="12">
        <f>E39*G39*0.00273</f>
        <v>0</v>
      </c>
      <c r="J39" s="1"/>
      <c r="K39" s="1"/>
    </row>
    <row r="40" spans="1:11" x14ac:dyDescent="0.35">
      <c r="A40" s="1"/>
      <c r="B40" s="1"/>
      <c r="C40" s="1"/>
      <c r="D40" s="1" t="s">
        <v>21</v>
      </c>
      <c r="E40" s="6"/>
      <c r="F40" s="14"/>
      <c r="G40" s="6"/>
      <c r="H40" s="1"/>
      <c r="I40" s="12">
        <f>E40*G40*0.00451</f>
        <v>0</v>
      </c>
      <c r="J40" s="1"/>
      <c r="K40" s="1"/>
    </row>
    <row r="41" spans="1:11" x14ac:dyDescent="0.35">
      <c r="A41" s="1"/>
      <c r="B41" s="1"/>
      <c r="C41" s="1"/>
      <c r="D41" s="1" t="s">
        <v>22</v>
      </c>
      <c r="E41" s="7"/>
      <c r="F41" s="14"/>
      <c r="G41" s="7"/>
      <c r="H41" s="1"/>
      <c r="I41" s="12">
        <f>E41*G41*0.008</f>
        <v>0</v>
      </c>
      <c r="J41" s="1"/>
      <c r="K41" s="1"/>
    </row>
    <row r="42" spans="1:11" x14ac:dyDescent="0.35">
      <c r="A42" s="1"/>
      <c r="B42" s="1"/>
      <c r="C42" s="1"/>
      <c r="D42" s="1"/>
      <c r="E42" s="1"/>
      <c r="F42" s="14"/>
      <c r="G42" s="1"/>
      <c r="H42" s="1"/>
      <c r="I42" s="12"/>
      <c r="J42" s="1"/>
      <c r="K42" s="1"/>
    </row>
    <row r="43" spans="1:11" x14ac:dyDescent="0.35">
      <c r="A43" s="1"/>
      <c r="B43" s="4" t="s">
        <v>8</v>
      </c>
      <c r="C43" s="1"/>
      <c r="D43" s="1"/>
      <c r="E43" s="1"/>
      <c r="F43" s="14"/>
      <c r="G43" s="1"/>
      <c r="H43" s="1"/>
      <c r="I43" s="12"/>
      <c r="J43" s="1"/>
      <c r="K43" s="1"/>
    </row>
    <row r="44" spans="1:11" x14ac:dyDescent="0.35">
      <c r="A44" s="1"/>
      <c r="B44" s="1"/>
      <c r="C44" s="1"/>
      <c r="D44" s="1"/>
      <c r="E44" s="10" t="s">
        <v>15</v>
      </c>
      <c r="F44" s="15"/>
      <c r="G44" s="10" t="s">
        <v>16</v>
      </c>
      <c r="H44" s="1"/>
      <c r="I44" s="11" t="s">
        <v>11</v>
      </c>
      <c r="J44" s="1"/>
      <c r="K44" s="1"/>
    </row>
    <row r="45" spans="1:11" x14ac:dyDescent="0.35">
      <c r="A45" s="1"/>
      <c r="B45" s="1"/>
      <c r="C45" s="1"/>
      <c r="D45" s="1" t="s">
        <v>1</v>
      </c>
      <c r="E45" s="6"/>
      <c r="F45" s="14"/>
      <c r="G45" s="6"/>
      <c r="H45" s="1"/>
      <c r="I45" s="12">
        <f>((E45-G45)*G45)*0.02491</f>
        <v>0</v>
      </c>
      <c r="J45" s="1"/>
      <c r="K45" s="1"/>
    </row>
    <row r="46" spans="1:11" x14ac:dyDescent="0.35">
      <c r="A46" s="1"/>
      <c r="B46" s="1"/>
      <c r="C46" s="1"/>
      <c r="D46" s="1" t="s">
        <v>2</v>
      </c>
      <c r="E46" s="6"/>
      <c r="F46" s="14"/>
      <c r="G46" s="6"/>
      <c r="H46" s="1"/>
      <c r="I46" s="12">
        <f>((E46-G46)*G46)*0.0266</f>
        <v>0</v>
      </c>
      <c r="J46" s="1"/>
      <c r="K46" s="1"/>
    </row>
    <row r="47" spans="1:11" x14ac:dyDescent="0.35">
      <c r="A47" s="1"/>
      <c r="B47" s="1"/>
      <c r="C47" s="1"/>
      <c r="D47" s="1" t="s">
        <v>3</v>
      </c>
      <c r="E47" s="6"/>
      <c r="F47" s="14"/>
      <c r="G47" s="6"/>
      <c r="H47" s="1"/>
      <c r="I47" s="12">
        <f>((E47-G47)*G47)*0.02811</f>
        <v>0</v>
      </c>
      <c r="J47" s="1"/>
      <c r="K47" s="1"/>
    </row>
    <row r="48" spans="1:11" x14ac:dyDescent="0.35">
      <c r="A48" s="1"/>
      <c r="B48" s="1"/>
      <c r="C48" s="1"/>
      <c r="D48" s="1" t="s">
        <v>4</v>
      </c>
      <c r="E48" s="6"/>
      <c r="F48" s="14"/>
      <c r="G48" s="6"/>
      <c r="H48" s="1"/>
      <c r="I48" s="12">
        <f>((E48-G48)*G48)*0.0087</f>
        <v>0</v>
      </c>
      <c r="J48" s="1"/>
      <c r="K48" s="1"/>
    </row>
    <row r="49" spans="1:11" x14ac:dyDescent="0.35">
      <c r="A49" s="1"/>
      <c r="B49" s="1"/>
      <c r="C49" s="1"/>
      <c r="D49" s="1" t="s">
        <v>21</v>
      </c>
      <c r="E49" s="6"/>
      <c r="F49" s="14"/>
      <c r="G49" s="6"/>
      <c r="H49" s="1"/>
      <c r="I49" s="12">
        <f>((E49-G49)*G49)*0.01417</f>
        <v>0</v>
      </c>
      <c r="J49" s="1"/>
      <c r="K49" s="1"/>
    </row>
    <row r="50" spans="1:11" x14ac:dyDescent="0.35">
      <c r="A50" s="1"/>
      <c r="B50" s="1"/>
      <c r="C50" s="1"/>
      <c r="D50" s="1" t="s">
        <v>22</v>
      </c>
      <c r="E50" s="7"/>
      <c r="F50" s="14"/>
      <c r="G50" s="7"/>
      <c r="H50" s="1"/>
      <c r="I50" s="12">
        <f>((E50-G50)*G50)*0.02512</f>
        <v>0</v>
      </c>
      <c r="J50" s="1"/>
      <c r="K50" s="1"/>
    </row>
    <row r="51" spans="1:11" x14ac:dyDescent="0.35">
      <c r="A51" s="1"/>
      <c r="B51" s="1"/>
      <c r="C51" s="1"/>
      <c r="D51" s="1"/>
      <c r="E51" s="1"/>
      <c r="F51" s="14"/>
      <c r="G51" s="1"/>
      <c r="H51" s="1"/>
      <c r="I51" s="12"/>
      <c r="J51" s="1"/>
      <c r="K51" s="1"/>
    </row>
    <row r="52" spans="1:11" x14ac:dyDescent="0.35">
      <c r="A52" s="1"/>
      <c r="B52" s="4" t="s">
        <v>9</v>
      </c>
      <c r="C52" s="1"/>
      <c r="D52" s="1"/>
      <c r="E52" s="1"/>
      <c r="F52" s="14"/>
      <c r="G52" s="1"/>
      <c r="H52" s="1"/>
      <c r="I52" s="12"/>
      <c r="J52" s="1"/>
      <c r="K52" s="1"/>
    </row>
    <row r="53" spans="1:11" x14ac:dyDescent="0.35">
      <c r="A53" s="1"/>
      <c r="B53" s="1"/>
      <c r="C53" s="1"/>
      <c r="D53" s="1"/>
      <c r="E53" s="10" t="s">
        <v>14</v>
      </c>
      <c r="F53" s="14"/>
      <c r="G53" s="1"/>
      <c r="H53" s="1"/>
      <c r="I53" s="11" t="s">
        <v>17</v>
      </c>
      <c r="J53" s="1"/>
      <c r="K53" s="1"/>
    </row>
    <row r="54" spans="1:11" x14ac:dyDescent="0.35">
      <c r="A54" s="1"/>
      <c r="B54" s="1"/>
      <c r="C54" s="1"/>
      <c r="D54" s="1" t="s">
        <v>1</v>
      </c>
      <c r="E54" s="6"/>
      <c r="F54" s="14"/>
      <c r="G54" s="1"/>
      <c r="H54" s="1"/>
      <c r="I54" s="12">
        <f>E54*7.98</f>
        <v>0</v>
      </c>
      <c r="J54" s="1"/>
      <c r="K54" s="1"/>
    </row>
    <row r="55" spans="1:11" x14ac:dyDescent="0.35">
      <c r="A55" s="1"/>
      <c r="B55" s="1"/>
      <c r="C55" s="1"/>
      <c r="D55" s="1" t="s">
        <v>2</v>
      </c>
      <c r="E55" s="6"/>
      <c r="F55" s="14"/>
      <c r="G55" s="1"/>
      <c r="H55" s="1"/>
      <c r="I55" s="12">
        <f>E55*8.41</f>
        <v>0</v>
      </c>
      <c r="J55" s="1"/>
      <c r="K55" s="1"/>
    </row>
    <row r="56" spans="1:11" x14ac:dyDescent="0.35">
      <c r="A56" s="1"/>
      <c r="B56" s="1"/>
      <c r="C56" s="1"/>
      <c r="D56" s="1" t="s">
        <v>3</v>
      </c>
      <c r="E56" s="6"/>
      <c r="F56" s="14"/>
      <c r="G56" s="1"/>
      <c r="H56" s="1"/>
      <c r="I56" s="12">
        <f>E56*8.94</f>
        <v>0</v>
      </c>
      <c r="J56" s="1"/>
      <c r="K56" s="1"/>
    </row>
    <row r="57" spans="1:11" x14ac:dyDescent="0.35">
      <c r="A57" s="1"/>
      <c r="B57" s="1"/>
      <c r="C57" s="1"/>
      <c r="D57" s="1" t="s">
        <v>4</v>
      </c>
      <c r="E57" s="6"/>
      <c r="F57" s="14"/>
      <c r="G57" s="1"/>
      <c r="H57" s="1"/>
      <c r="I57" s="12">
        <f>E57*2.71</f>
        <v>0</v>
      </c>
      <c r="J57" s="1"/>
      <c r="K57" s="1"/>
    </row>
    <row r="58" spans="1:11" x14ac:dyDescent="0.35">
      <c r="A58" s="1"/>
      <c r="B58" s="1"/>
      <c r="C58" s="1"/>
      <c r="D58" s="1" t="s">
        <v>21</v>
      </c>
      <c r="E58" s="7"/>
      <c r="F58" s="14"/>
      <c r="G58" s="1"/>
      <c r="H58" s="1"/>
      <c r="I58" s="12">
        <f>E58*4.51</f>
        <v>0</v>
      </c>
      <c r="J58" s="1"/>
      <c r="K58" s="1"/>
    </row>
    <row r="59" spans="1:11" x14ac:dyDescent="0.35">
      <c r="A59" s="1"/>
      <c r="B59" s="1"/>
      <c r="C59" s="1"/>
      <c r="D59" s="1" t="s">
        <v>22</v>
      </c>
      <c r="E59" s="7"/>
      <c r="F59" s="14"/>
      <c r="G59" s="1"/>
      <c r="H59" s="1"/>
      <c r="I59" s="12">
        <f>E59*8</f>
        <v>0</v>
      </c>
      <c r="J59" s="1"/>
      <c r="K59" s="1"/>
    </row>
    <row r="60" spans="1:11" x14ac:dyDescent="0.35">
      <c r="A60" s="1"/>
      <c r="B60" s="1"/>
      <c r="C60" s="1"/>
      <c r="D60" s="1"/>
      <c r="E60" s="1"/>
      <c r="F60" s="14"/>
      <c r="G60" s="1"/>
      <c r="H60" s="1"/>
      <c r="I60" s="13"/>
      <c r="J60" s="1"/>
      <c r="K60" s="1"/>
    </row>
  </sheetData>
  <sheetProtection algorithmName="SHA-512" hashValue="S1TM8wu+7bmmcDsZfus5OJcmHlX+nf8Op8/m8kPpRgBZ9JzRmQIMzcV/JhuJ3QW7g/Phr2Cg/VP6o3SCccYCHw==" saltValue="QH3k2fnvYvrhAtovBTBfUA==" spinCount="100000" sheet="1" objects="1" scenarios="1" selectLockedCells="1"/>
  <mergeCells count="2">
    <mergeCell ref="A3:K3"/>
    <mergeCell ref="A1:K1"/>
  </mergeCells>
  <phoneticPr fontId="0" type="noConversion"/>
  <conditionalFormatting sqref="I12:I59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weight_calc</vt:lpstr>
    </vt:vector>
  </TitlesOfParts>
  <Company>GAOFA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GAOFA</dc:creator>
  <cp:lastPrinted>2006-01-18T21:22:12Z</cp:lastPrinted>
  <dcterms:created xsi:type="dcterms:W3CDTF">2006-01-18T20:47:15Z</dcterms:created>
  <dcterms:modified xsi:type="dcterms:W3CDTF">2023-06-06T03:07:14Z</dcterms:modified>
</cp:coreProperties>
</file>